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3200" windowHeight="7905" activeTab="0"/>
  </bookViews>
  <sheets>
    <sheet name="6-1-2019" sheetId="1" r:id="rId1"/>
    <sheet name="6-1-2018" sheetId="2" r:id="rId2"/>
    <sheet name="6-1-2017" sheetId="3" r:id="rId3"/>
    <sheet name="6-1-2016" sheetId="4" r:id="rId4"/>
  </sheets>
  <definedNames/>
  <calcPr fullCalcOnLoad="1"/>
</workbook>
</file>

<file path=xl/sharedStrings.xml><?xml version="1.0" encoding="utf-8"?>
<sst xmlns="http://schemas.openxmlformats.org/spreadsheetml/2006/main" count="104" uniqueCount="26">
  <si>
    <t>Percentage</t>
  </si>
  <si>
    <t>Switching</t>
  </si>
  <si>
    <t xml:space="preserve">     Total</t>
  </si>
  <si>
    <t>Total</t>
  </si>
  <si>
    <t xml:space="preserve">                 ACCOUNTS</t>
  </si>
  <si>
    <t>PSE&amp;G (1)</t>
  </si>
  <si>
    <t>JCP&amp;L (2)</t>
  </si>
  <si>
    <t>RECO (4)</t>
  </si>
  <si>
    <t>(1)</t>
  </si>
  <si>
    <t>(2)</t>
  </si>
  <si>
    <t>(3)</t>
  </si>
  <si>
    <t>(4)</t>
  </si>
  <si>
    <t xml:space="preserve">Monthly General Service Primary (MGS – Primary), and Monthly General Service Secondary (MGS – Secondary) rate classes </t>
  </si>
  <si>
    <t>ACE (3)</t>
  </si>
  <si>
    <t xml:space="preserve">Includes Accounts in the Annual General Service - Primary (AGS-Primary), Annual General Service - Secondary (AGS-Secondary), </t>
  </si>
  <si>
    <t>LOAD (kW)</t>
  </si>
  <si>
    <t>Includes Accounts in the General Service Primary (GP), General Service Transmission (GT), General Service Secondary (GS) and General Service Secondary</t>
  </si>
  <si>
    <t>Includes Accounts in the Large Power and Lighting, Secondary Service (LPL-S) rate class with a PLC of 500+kW</t>
  </si>
  <si>
    <t>Time-of-Day (GST) rate classes with a 500+ kW PLC</t>
  </si>
  <si>
    <t>with a PLC of 500+kW</t>
  </si>
  <si>
    <t>Includes Accounts in the Service Classification No. 2 - General Service rate class with a PLC of 500+kW</t>
  </si>
  <si>
    <t>BGS-CIEP Eligible Switching 500+kW</t>
  </si>
  <si>
    <t>as of June 1, 2016</t>
  </si>
  <si>
    <t>as of June 1, 2017</t>
  </si>
  <si>
    <t>as of June 1, 2018</t>
  </si>
  <si>
    <t>as of June 1,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</si>
</sst>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60" applyFont="1" quotePrefix="1">
      <alignment/>
      <protection/>
    </xf>
    <xf numFmtId="0" fontId="4" fillId="0" borderId="0" xfId="60" applyFont="1">
      <alignment/>
      <protection/>
    </xf>
    <xf numFmtId="0" fontId="4" fillId="0" borderId="0" xfId="58" applyFont="1" applyFill="1" applyBorder="1">
      <alignment/>
      <protection/>
    </xf>
    <xf numFmtId="3" fontId="4" fillId="0" borderId="0" xfId="58" applyNumberFormat="1" applyFont="1" applyFill="1" applyBorder="1">
      <alignment/>
      <protection/>
    </xf>
    <xf numFmtId="10" fontId="4" fillId="0" borderId="0" xfId="60" applyNumberFormat="1" applyFont="1" applyFill="1" applyBorder="1">
      <alignment/>
      <protection/>
    </xf>
    <xf numFmtId="0" fontId="4" fillId="0" borderId="0" xfId="60" applyFont="1" applyFill="1" applyBorder="1">
      <alignment/>
      <protection/>
    </xf>
    <xf numFmtId="3" fontId="4" fillId="0" borderId="0" xfId="60" applyNumberFormat="1" applyFont="1" applyFill="1" applyBorder="1">
      <alignment/>
      <protection/>
    </xf>
    <xf numFmtId="0" fontId="41" fillId="0" borderId="0" xfId="60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25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1230</v>
      </c>
      <c r="D7" s="18">
        <v>983</v>
      </c>
      <c r="E7" s="19">
        <f>D7/(C7)</f>
        <v>0.7991869918699187</v>
      </c>
      <c r="F7" s="17"/>
      <c r="G7" s="18">
        <v>1719718</v>
      </c>
      <c r="H7" s="18">
        <v>1380343</v>
      </c>
      <c r="I7" s="19">
        <f>H7/(G7)</f>
        <v>0.8026565983492643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881</v>
      </c>
      <c r="D9" s="21">
        <v>702</v>
      </c>
      <c r="E9" s="19">
        <f>D9/(C9)</f>
        <v>0.7968217934165721</v>
      </c>
      <c r="F9" s="22"/>
      <c r="G9" s="21">
        <v>879632.5243159998</v>
      </c>
      <c r="H9" s="21">
        <v>776873.3140139999</v>
      </c>
      <c r="I9" s="19">
        <f>H9/(G9)</f>
        <v>0.883179387458524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224</v>
      </c>
      <c r="D11" s="21">
        <v>183</v>
      </c>
      <c r="E11" s="19">
        <f>D11/(C11)</f>
        <v>0.8169642857142857</v>
      </c>
      <c r="F11" s="22"/>
      <c r="G11" s="21">
        <v>313350.54999999993</v>
      </c>
      <c r="H11" s="21">
        <v>250024.59999999992</v>
      </c>
      <c r="I11" s="19">
        <f>H11/(G11)</f>
        <v>0.7979070086202178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63</v>
      </c>
      <c r="D13" s="21">
        <v>52</v>
      </c>
      <c r="E13" s="19">
        <f>D13/(C13)</f>
        <v>0.8253968253968254</v>
      </c>
      <c r="F13" s="20"/>
      <c r="G13" s="21">
        <v>58017.11677000001</v>
      </c>
      <c r="H13" s="21">
        <v>51562.92841</v>
      </c>
      <c r="I13" s="19">
        <f>H13/(G13)</f>
        <v>0.8887537209822637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2398</v>
      </c>
      <c r="D15" s="8">
        <f>SUM(D7:D13)</f>
        <v>1920</v>
      </c>
      <c r="E15" s="9">
        <f>D15/(C15)</f>
        <v>0.8006672226855713</v>
      </c>
      <c r="F15" s="10"/>
      <c r="G15" s="12">
        <f>SUM(G7:G13)</f>
        <v>2970718.191086</v>
      </c>
      <c r="H15" s="12">
        <f>SUM(H7:H13)</f>
        <v>2458803.842424</v>
      </c>
      <c r="I15" s="9">
        <f>H15/(G15)</f>
        <v>0.8276799360511338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3"/>
  <sheetViews>
    <sheetView zoomScalePageLayoutView="0" workbookViewId="0" topLeftCell="A1">
      <selection activeCell="I27" sqref="I27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24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1236</v>
      </c>
      <c r="D7" s="18">
        <v>1016</v>
      </c>
      <c r="E7" s="19">
        <f>D7/(C7)</f>
        <v>0.8220064724919094</v>
      </c>
      <c r="F7" s="17"/>
      <c r="G7" s="18">
        <v>1699934</v>
      </c>
      <c r="H7" s="18">
        <v>1442202</v>
      </c>
      <c r="I7" s="19">
        <f>H7/(G7)</f>
        <v>0.8483870550268422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917</v>
      </c>
      <c r="D9" s="21">
        <v>721</v>
      </c>
      <c r="E9" s="19">
        <f>D9/(C9)</f>
        <v>0.7862595419847328</v>
      </c>
      <c r="F9" s="20"/>
      <c r="G9" s="21">
        <v>849422.2121899996</v>
      </c>
      <c r="H9" s="21">
        <v>738935.7708599997</v>
      </c>
      <c r="I9" s="19">
        <f>H9/(G9)</f>
        <v>0.8699275345706569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224</v>
      </c>
      <c r="D11" s="21">
        <v>190</v>
      </c>
      <c r="E11" s="19">
        <f>D11/(C11)</f>
        <v>0.8482142857142857</v>
      </c>
      <c r="F11" s="20"/>
      <c r="G11" s="21">
        <v>302150.44999999995</v>
      </c>
      <c r="H11" s="21">
        <v>251509.37999999995</v>
      </c>
      <c r="I11" s="19">
        <f>H11/(G11)</f>
        <v>0.8323978335958129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62</v>
      </c>
      <c r="D13" s="21">
        <v>51</v>
      </c>
      <c r="E13" s="19">
        <f>D13/(C13)</f>
        <v>0.8225806451612904</v>
      </c>
      <c r="F13" s="20"/>
      <c r="G13" s="21">
        <v>55850.409909999995</v>
      </c>
      <c r="H13" s="21">
        <v>50344.95125</v>
      </c>
      <c r="I13" s="19">
        <f>H13/(G13)</f>
        <v>0.9014249193717333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2439</v>
      </c>
      <c r="D15" s="8">
        <f>SUM(D7:D13)</f>
        <v>1978</v>
      </c>
      <c r="E15" s="9">
        <f>D15/(C15)</f>
        <v>0.8109881098810988</v>
      </c>
      <c r="F15" s="10"/>
      <c r="G15" s="12">
        <f>SUM(G7:G13)</f>
        <v>2907357.0720999995</v>
      </c>
      <c r="H15" s="12">
        <f>SUM(H7:H13)</f>
        <v>2482992.1021099994</v>
      </c>
      <c r="I15" s="9">
        <f>H15/(G15)</f>
        <v>0.8540375470002111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zoomScalePageLayoutView="0" workbookViewId="0" topLeftCell="A1">
      <selection activeCell="A2" sqref="A2"/>
    </sheetView>
  </sheetViews>
  <sheetFormatPr defaultColWidth="9.140625" defaultRowHeight="12.75"/>
  <cols>
    <col min="7" max="8" width="11.8515625" style="0" bestFit="1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23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1270</v>
      </c>
      <c r="D7" s="18">
        <v>1054</v>
      </c>
      <c r="E7" s="19">
        <f>D7/(C7)</f>
        <v>0.8299212598425196</v>
      </c>
      <c r="F7" s="17"/>
      <c r="G7" s="18">
        <v>1796928</v>
      </c>
      <c r="H7" s="18">
        <v>1559144</v>
      </c>
      <c r="I7" s="19">
        <f>H7/(G7)</f>
        <v>0.8676719378851017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901</v>
      </c>
      <c r="D9" s="21">
        <v>664</v>
      </c>
      <c r="E9" s="19">
        <f>D9/(C9)</f>
        <v>0.7369589345172031</v>
      </c>
      <c r="F9" s="20"/>
      <c r="G9" s="21">
        <v>876132.9467199999</v>
      </c>
      <c r="H9" s="21">
        <v>737865.1625799999</v>
      </c>
      <c r="I9" s="19">
        <f>H9/(G9)</f>
        <v>0.8421840148146049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227</v>
      </c>
      <c r="D11" s="21">
        <v>192</v>
      </c>
      <c r="E11" s="19">
        <f>D11/(C11)</f>
        <v>0.8458149779735683</v>
      </c>
      <c r="F11" s="20"/>
      <c r="G11" s="21">
        <v>317813.66000000003</v>
      </c>
      <c r="H11" s="21">
        <v>266456.45</v>
      </c>
      <c r="I11" s="19">
        <f>H11/(G11)</f>
        <v>0.8384046488121373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65</v>
      </c>
      <c r="D13" s="21">
        <v>55</v>
      </c>
      <c r="E13" s="19">
        <f>D13/(C13)</f>
        <v>0.8461538461538461</v>
      </c>
      <c r="F13" s="20"/>
      <c r="G13" s="21">
        <v>57909</v>
      </c>
      <c r="H13" s="21">
        <v>52489</v>
      </c>
      <c r="I13" s="19">
        <f>H13/(G13)</f>
        <v>0.9064048766167608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2463</v>
      </c>
      <c r="D15" s="8">
        <f>SUM(D7:D13)</f>
        <v>1965</v>
      </c>
      <c r="E15" s="9">
        <f>D15/(C15)</f>
        <v>0.7978075517661388</v>
      </c>
      <c r="F15" s="10"/>
      <c r="G15" s="12">
        <f>SUM(G7:G13)</f>
        <v>3048783.60672</v>
      </c>
      <c r="H15" s="12">
        <f>SUM(H7:H13)</f>
        <v>2615954.61258</v>
      </c>
      <c r="I15" s="9">
        <f>H15/(G15)</f>
        <v>0.858032235155694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3"/>
  <sheetViews>
    <sheetView zoomScalePageLayoutView="0" workbookViewId="0" topLeftCell="A1">
      <selection activeCell="G11" sqref="G11"/>
    </sheetView>
  </sheetViews>
  <sheetFormatPr defaultColWidth="9.140625" defaultRowHeight="12.75"/>
  <cols>
    <col min="7" max="8" width="11.8515625" style="0" bestFit="1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22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1251</v>
      </c>
      <c r="D7" s="18">
        <v>1055</v>
      </c>
      <c r="E7" s="19">
        <f>D7/(C7)</f>
        <v>0.8433253397282174</v>
      </c>
      <c r="F7" s="17"/>
      <c r="G7" s="18">
        <v>1703209</v>
      </c>
      <c r="H7" s="18">
        <v>1502737</v>
      </c>
      <c r="I7" s="19">
        <f>H7/(G7)</f>
        <v>0.8822974749428872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923</v>
      </c>
      <c r="D9" s="21">
        <v>702</v>
      </c>
      <c r="E9" s="19">
        <f>D9/(C9)</f>
        <v>0.7605633802816901</v>
      </c>
      <c r="F9" s="20"/>
      <c r="G9" s="21">
        <v>913866</v>
      </c>
      <c r="H9" s="21">
        <v>779588</v>
      </c>
      <c r="I9" s="19">
        <f>H9/(G9)</f>
        <v>0.8530659856040164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204</v>
      </c>
      <c r="D11" s="21">
        <v>175</v>
      </c>
      <c r="E11" s="19">
        <f>D11/(C11)</f>
        <v>0.8578431372549019</v>
      </c>
      <c r="F11" s="20"/>
      <c r="G11" s="21">
        <v>292681.72</v>
      </c>
      <c r="H11" s="21">
        <v>246808.25</v>
      </c>
      <c r="I11" s="19">
        <f>H11/(G11)</f>
        <v>0.8432649978960081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65</v>
      </c>
      <c r="D13" s="21">
        <v>55</v>
      </c>
      <c r="E13" s="19">
        <f>D13/(C13)</f>
        <v>0.8461538461538461</v>
      </c>
      <c r="F13" s="20"/>
      <c r="G13" s="21">
        <v>60270.625089999994</v>
      </c>
      <c r="H13" s="21">
        <v>53638.21766</v>
      </c>
      <c r="I13" s="19">
        <f>H13/(G13)</f>
        <v>0.8899562196327638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2443</v>
      </c>
      <c r="D15" s="8">
        <f>SUM(D7:D13)</f>
        <v>1987</v>
      </c>
      <c r="E15" s="9">
        <f>D15/(C15)</f>
        <v>0.8133442488743349</v>
      </c>
      <c r="F15" s="10"/>
      <c r="G15" s="12">
        <f>SUM(G7:G13)</f>
        <v>2970027.34509</v>
      </c>
      <c r="H15" s="12">
        <f>SUM(H7:H13)</f>
        <v>2582771.46766</v>
      </c>
      <c r="I15" s="9">
        <f>H15/(G15)</f>
        <v>0.8696120161754723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Board of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Yochum</dc:creator>
  <cp:keywords/>
  <dc:description/>
  <cp:lastModifiedBy>Author</cp:lastModifiedBy>
  <cp:lastPrinted>2004-06-03T18:37:55Z</cp:lastPrinted>
  <dcterms:created xsi:type="dcterms:W3CDTF">2003-07-25T13:37:29Z</dcterms:created>
  <dcterms:modified xsi:type="dcterms:W3CDTF">2019-09-11T18:16:47Z</dcterms:modified>
  <cp:category/>
  <cp:version/>
  <cp:contentType/>
  <cp:contentStatus/>
</cp:coreProperties>
</file>